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-Financial Services\Cashiers\CASHIERS\~~FORMS~~\Office Forms\"/>
    </mc:Choice>
  </mc:AlternateContent>
  <xr:revisionPtr revIDLastSave="0" documentId="13_ncr:1_{3B4599D3-AB98-463A-9ECE-C09EB04CBD0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1" i="1"/>
  <c r="H17" i="1"/>
  <c r="H16" i="1"/>
  <c r="K33" i="1" l="1"/>
  <c r="H13" i="1" l="1"/>
  <c r="K32" i="1"/>
  <c r="K34" i="1" s="1"/>
  <c r="K18" i="1" l="1"/>
  <c r="H15" i="1" l="1"/>
  <c r="H14" i="1" s="1"/>
  <c r="K23" i="1"/>
  <c r="K24" i="1" s="1"/>
  <c r="H18" i="1" l="1"/>
  <c r="H19" i="1" s="1"/>
  <c r="H32" i="1"/>
  <c r="H34" i="1" s="1"/>
  <c r="H35" i="1" s="1"/>
  <c r="K35" i="1"/>
</calcChain>
</file>

<file path=xl/sharedStrings.xml><?xml version="1.0" encoding="utf-8"?>
<sst xmlns="http://schemas.openxmlformats.org/spreadsheetml/2006/main" count="80" uniqueCount="69">
  <si>
    <t>University of Wisconsin-Whitewater</t>
  </si>
  <si>
    <t>Report of Sales and Money Received</t>
  </si>
  <si>
    <t>Fund</t>
  </si>
  <si>
    <t>Prog</t>
  </si>
  <si>
    <t>Acct</t>
  </si>
  <si>
    <t>Amount</t>
  </si>
  <si>
    <t>Walworth County Tax (.5%)</t>
  </si>
  <si>
    <t>Jefferson County Tax (.5%)</t>
  </si>
  <si>
    <t>Non-Taxable Sales</t>
  </si>
  <si>
    <t>Checks</t>
  </si>
  <si>
    <t>Currency</t>
  </si>
  <si>
    <t>Coin</t>
  </si>
  <si>
    <t>Sub Class</t>
  </si>
  <si>
    <t>Deposit Total</t>
  </si>
  <si>
    <t>Tender Total</t>
  </si>
  <si>
    <t xml:space="preserve">Return receipt to: </t>
  </si>
  <si>
    <t>Cashier's Office Use Only</t>
  </si>
  <si>
    <t>Deposit Information</t>
  </si>
  <si>
    <t>Sales Information</t>
  </si>
  <si>
    <t>____________________________________________</t>
  </si>
  <si>
    <t>__________________________________</t>
  </si>
  <si>
    <t>-----------------------------------------------------------------------------------------------------------------------------------------------------------------------------------------------------------------</t>
  </si>
  <si>
    <t>State Sales Tax (5.0%)</t>
  </si>
  <si>
    <t xml:space="preserve">Department: </t>
  </si>
  <si>
    <t>Project</t>
  </si>
  <si>
    <t>00007</t>
  </si>
  <si>
    <t>00008</t>
  </si>
  <si>
    <t>00009</t>
  </si>
  <si>
    <t xml:space="preserve">                           Dept Authorized Signature / Phone #</t>
  </si>
  <si>
    <t>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</si>
  <si>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</si>
  <si>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----------------------------------------------------------------------------------------------------------------------------------------------------------------------------------------------------------</t>
  </si>
  <si>
    <t>-----------------------------</t>
  </si>
  <si>
    <t>Sales Summary</t>
  </si>
  <si>
    <t xml:space="preserve">      Building / Room #</t>
  </si>
  <si>
    <t>Total Taxable Sales</t>
  </si>
  <si>
    <t>Non-Taxable Purple Points</t>
  </si>
  <si>
    <t>Taxable Sales - Jefferson</t>
  </si>
  <si>
    <t>Taxable Sales - Walworth</t>
  </si>
  <si>
    <t>Taxable Purple Pt - Walworth</t>
  </si>
  <si>
    <t>Taxable Purple Pt - Jefferson</t>
  </si>
  <si>
    <r>
      <t xml:space="preserve">Taxable sales - </t>
    </r>
    <r>
      <rPr>
        <b/>
        <sz val="10"/>
        <rFont val="Arial"/>
        <family val="2"/>
      </rPr>
      <t>replace with your description</t>
    </r>
  </si>
  <si>
    <r>
      <t xml:space="preserve">Non-Tax sales - </t>
    </r>
    <r>
      <rPr>
        <b/>
        <sz val="10"/>
        <rFont val="Arial"/>
        <family val="2"/>
      </rPr>
      <t>replace with your description</t>
    </r>
  </si>
  <si>
    <t>Taxable Sales</t>
  </si>
  <si>
    <t>Non-Taxable Receipts</t>
  </si>
  <si>
    <t>Non-Taxable Sales/Receipts</t>
  </si>
  <si>
    <t>Total Non-Taxable Sales/Receipts</t>
  </si>
  <si>
    <t>Type of Receipt</t>
  </si>
  <si>
    <r>
      <t>WISDM Description -</t>
    </r>
    <r>
      <rPr>
        <sz val="8"/>
        <rFont val="Arial"/>
        <family val="2"/>
      </rPr>
      <t xml:space="preserve"> 30 characters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(Activity, Vendor, Invoice#, Reference#)</t>
    </r>
  </si>
  <si>
    <t>Receipt # ____________________     Verified By: _____________________</t>
  </si>
  <si>
    <t>Instructions:</t>
  </si>
  <si>
    <t>- Include adding machine tape for each bundle of checks.</t>
  </si>
  <si>
    <t>- Do not use this form for Peachtree invoice payments - contact Cashiers 472-1378</t>
  </si>
  <si>
    <t>Dept</t>
  </si>
  <si>
    <t>- Deposit to Cashier is required within 5 days of receipt of income.</t>
  </si>
  <si>
    <t>ID#</t>
  </si>
  <si>
    <t>EDC</t>
  </si>
  <si>
    <t>Web EDC</t>
  </si>
  <si>
    <r>
      <rPr>
        <b/>
        <u/>
        <sz val="10"/>
        <rFont val="Arial"/>
        <family val="2"/>
      </rPr>
      <t>Deposit Summar</t>
    </r>
    <r>
      <rPr>
        <b/>
        <sz val="10"/>
        <rFont val="Arial"/>
        <family val="2"/>
      </rPr>
      <t xml:space="preserve">y - </t>
    </r>
    <r>
      <rPr>
        <sz val="9"/>
        <rFont val="Arial"/>
        <family val="2"/>
      </rPr>
      <t>enter by tender type</t>
    </r>
  </si>
  <si>
    <t>Income Date(s):</t>
  </si>
  <si>
    <t xml:space="preserve">  Deposit Date:</t>
  </si>
  <si>
    <t>- Enter amounts using the far right column, as this will feed other cells.</t>
  </si>
  <si>
    <t>Purple Points already deposited</t>
  </si>
  <si>
    <t>Date: ___________________</t>
  </si>
  <si>
    <t>Purple Points</t>
  </si>
  <si>
    <t>Total ALL Sales and Receipts</t>
  </si>
  <si>
    <t>Deposit Sub Total</t>
  </si>
  <si>
    <t xml:space="preserve">- EDC original batch slips or printed documentation from website is required with deposit. </t>
  </si>
  <si>
    <t>- Send this original form with your deposit. Copy will be returned with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</si>
</sst>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0">
    <xf numFmtId="0" fontId="0" fillId="0" borderId="0" xfId="0"/>
    <xf numFmtId="43" fontId="0" fillId="0" borderId="18" xfId="1" applyFont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43" fontId="5" fillId="0" borderId="9" xfId="0" applyNumberFormat="1" applyFont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0" xfId="0" applyFont="1" applyBorder="1"/>
    <xf numFmtId="0" fontId="8" fillId="0" borderId="2" xfId="0" applyFont="1" applyBorder="1"/>
    <xf numFmtId="43" fontId="0" fillId="0" borderId="18" xfId="1" applyFont="1" applyBorder="1" applyProtection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3" fontId="0" fillId="0" borderId="23" xfId="1" applyFont="1" applyBorder="1" applyProtection="1"/>
    <xf numFmtId="0" fontId="3" fillId="0" borderId="10" xfId="0" applyFont="1" applyBorder="1" applyAlignment="1">
      <alignment horizontal="right"/>
    </xf>
    <xf numFmtId="43" fontId="0" fillId="0" borderId="22" xfId="1" applyFont="1" applyBorder="1" applyProtection="1"/>
    <xf numFmtId="0" fontId="12" fillId="0" borderId="2" xfId="0" applyFont="1" applyBorder="1" applyAlignment="1">
      <alignment horizontal="left"/>
    </xf>
    <xf numFmtId="0" fontId="8" fillId="0" borderId="1" xfId="0" applyFont="1" applyBorder="1"/>
    <xf numFmtId="43" fontId="0" fillId="0" borderId="19" xfId="1" applyFont="1" applyBorder="1" applyProtection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3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43" fontId="0" fillId="0" borderId="0" xfId="0" quotePrefix="1" applyNumberFormat="1"/>
    <xf numFmtId="0" fontId="4" fillId="0" borderId="0" xfId="0" applyFont="1" applyAlignment="1">
      <alignment horizontal="left"/>
    </xf>
    <xf numFmtId="43" fontId="4" fillId="0" borderId="0" xfId="0" applyNumberFormat="1" applyFont="1"/>
    <xf numFmtId="0" fontId="0" fillId="0" borderId="0" xfId="0" quotePrefix="1" applyAlignment="1">
      <alignment horizontal="center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43" fontId="0" fillId="0" borderId="0" xfId="1" applyFont="1" applyBorder="1" applyProtection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left"/>
    </xf>
    <xf numFmtId="0" fontId="13" fillId="0" borderId="0" xfId="0" quotePrefix="1" applyFont="1"/>
    <xf numFmtId="0" fontId="8" fillId="0" borderId="0" xfId="0" applyFont="1" applyAlignment="1" applyProtection="1">
      <alignment horizontal="center"/>
      <protection locked="0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2" fillId="0" borderId="16" xfId="0" applyFont="1" applyBorder="1" applyProtection="1">
      <protection locked="0"/>
    </xf>
    <xf numFmtId="0" fontId="8" fillId="0" borderId="30" xfId="0" applyFont="1" applyBorder="1"/>
    <xf numFmtId="0" fontId="0" fillId="0" borderId="10" xfId="0" applyBorder="1" applyAlignment="1" applyProtection="1">
      <alignment horizontal="center"/>
      <protection locked="0"/>
    </xf>
    <xf numFmtId="43" fontId="0" fillId="0" borderId="33" xfId="1" applyFont="1" applyBorder="1" applyProtection="1"/>
    <xf numFmtId="0" fontId="8" fillId="0" borderId="3" xfId="0" applyFont="1" applyBorder="1" applyAlignment="1">
      <alignment wrapText="1"/>
    </xf>
    <xf numFmtId="0" fontId="8" fillId="0" borderId="34" xfId="0" applyFont="1" applyBorder="1" applyAlignment="1">
      <alignment wrapText="1"/>
    </xf>
    <xf numFmtId="43" fontId="8" fillId="0" borderId="18" xfId="0" applyNumberFormat="1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0" xfId="0" applyFont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0" xfId="0" applyFont="1"/>
    <xf numFmtId="0" fontId="0" fillId="0" borderId="17" xfId="0" applyBorder="1" applyAlignment="1">
      <alignment horizontal="left"/>
    </xf>
    <xf numFmtId="43" fontId="8" fillId="0" borderId="35" xfId="0" applyNumberFormat="1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43" fontId="0" fillId="0" borderId="22" xfId="0" applyNumberFormat="1" applyBorder="1"/>
    <xf numFmtId="0" fontId="3" fillId="0" borderId="0" xfId="0" applyFont="1" applyAlignment="1">
      <alignment horizontal="left"/>
    </xf>
    <xf numFmtId="43" fontId="0" fillId="0" borderId="15" xfId="1" applyFont="1" applyBorder="1" applyProtection="1"/>
    <xf numFmtId="0" fontId="3" fillId="0" borderId="1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43" fontId="10" fillId="0" borderId="0" xfId="1" applyFont="1" applyBorder="1" applyAlignment="1" applyProtection="1">
      <alignment horizontal="right"/>
    </xf>
    <xf numFmtId="43" fontId="0" fillId="0" borderId="36" xfId="1" applyFont="1" applyBorder="1" applyProtection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8" fillId="0" borderId="16" xfId="0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0" fontId="6" fillId="0" borderId="13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19051</xdr:rowOff>
    </xdr:from>
    <xdr:to>
      <xdr:col>6</xdr:col>
      <xdr:colOff>552451</xdr:colOff>
      <xdr:row>34</xdr:row>
      <xdr:rowOff>171451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7229476"/>
          <a:ext cx="3533776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showGridLines="0" tabSelected="1" zoomScaleNormal="100" workbookViewId="0">
      <selection activeCell="G8" sqref="G8"/>
    </sheetView>
  </sheetViews>
  <sheetFormatPr defaultColWidth="9.109375" defaultRowHeight="13.2" x14ac:dyDescent="0.25"/>
  <cols>
    <col min="1" max="1" width="5.6640625" style="6" customWidth="1"/>
    <col min="2" max="2" width="5.44140625" style="6" customWidth="1"/>
    <col min="3" max="4" width="9.88671875" style="6" customWidth="1"/>
    <col min="5" max="6" width="7" style="6" customWidth="1"/>
    <col min="7" max="7" width="41.5546875" customWidth="1"/>
    <col min="8" max="8" width="18" style="8" customWidth="1"/>
    <col min="9" max="9" width="13.6640625" customWidth="1"/>
    <col min="10" max="10" width="18.44140625" customWidth="1"/>
    <col min="11" max="11" width="16.44140625" style="8" customWidth="1"/>
  </cols>
  <sheetData>
    <row r="1" spans="1:43" ht="17.399999999999999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43" ht="17.399999999999999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43" ht="17.399999999999999" x14ac:dyDescent="0.3">
      <c r="A3" s="52" t="s">
        <v>50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43" ht="13.5" customHeight="1" x14ac:dyDescent="0.3">
      <c r="A4" s="68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43" ht="13.5" customHeight="1" x14ac:dyDescent="0.3">
      <c r="A5" s="96" t="s">
        <v>54</v>
      </c>
      <c r="B5" s="96"/>
      <c r="C5" s="96"/>
      <c r="D5" s="96"/>
      <c r="E5" s="96"/>
      <c r="F5" s="96"/>
      <c r="G5" s="96"/>
      <c r="H5" s="53"/>
      <c r="I5" s="53"/>
      <c r="J5" s="53"/>
      <c r="K5" s="53"/>
    </row>
    <row r="6" spans="1:43" ht="13.5" customHeight="1" x14ac:dyDescent="0.25">
      <c r="A6" s="54" t="s">
        <v>52</v>
      </c>
      <c r="H6"/>
    </row>
    <row r="7" spans="1:43" ht="13.5" customHeight="1" x14ac:dyDescent="0.25">
      <c r="A7" s="55" t="s">
        <v>51</v>
      </c>
      <c r="H7" s="5" t="s">
        <v>23</v>
      </c>
      <c r="I7" s="95"/>
      <c r="J7" s="95"/>
      <c r="K7" s="95"/>
    </row>
    <row r="8" spans="1:43" ht="13.5" customHeight="1" x14ac:dyDescent="0.25">
      <c r="A8" s="55" t="s">
        <v>67</v>
      </c>
      <c r="B8"/>
      <c r="C8"/>
      <c r="D8"/>
      <c r="E8"/>
      <c r="F8"/>
      <c r="G8" s="7"/>
      <c r="H8"/>
      <c r="K8"/>
      <c r="L8" s="56"/>
      <c r="M8" s="56"/>
    </row>
    <row r="9" spans="1:43" ht="13.5" customHeight="1" x14ac:dyDescent="0.25">
      <c r="A9" s="55" t="s">
        <v>68</v>
      </c>
      <c r="B9"/>
      <c r="C9"/>
      <c r="D9"/>
      <c r="E9"/>
      <c r="F9"/>
      <c r="H9" s="52" t="s">
        <v>59</v>
      </c>
      <c r="I9" s="59"/>
      <c r="J9" s="67" t="s">
        <v>60</v>
      </c>
      <c r="K9" s="59"/>
    </row>
    <row r="10" spans="1:43" ht="11.25" customHeight="1" thickBot="1" x14ac:dyDescent="0.3"/>
    <row r="11" spans="1:43" ht="18" thickBot="1" x14ac:dyDescent="0.35">
      <c r="A11" s="86" t="s">
        <v>17</v>
      </c>
      <c r="B11" s="87"/>
      <c r="C11" s="87"/>
      <c r="D11" s="87"/>
      <c r="E11" s="87"/>
      <c r="F11" s="87"/>
      <c r="G11" s="87"/>
      <c r="H11" s="88"/>
      <c r="I11" s="86" t="s">
        <v>18</v>
      </c>
      <c r="J11" s="87"/>
      <c r="K11" s="88"/>
    </row>
    <row r="12" spans="1:43" s="13" customFormat="1" ht="31.5" customHeight="1" thickBot="1" x14ac:dyDescent="0.3">
      <c r="A12" s="9" t="s">
        <v>2</v>
      </c>
      <c r="B12" s="10" t="s">
        <v>3</v>
      </c>
      <c r="C12" s="10" t="s">
        <v>53</v>
      </c>
      <c r="D12" s="10" t="s">
        <v>24</v>
      </c>
      <c r="E12" s="10" t="s">
        <v>4</v>
      </c>
      <c r="F12" s="11" t="s">
        <v>12</v>
      </c>
      <c r="G12" s="11" t="s">
        <v>48</v>
      </c>
      <c r="H12" s="12" t="s">
        <v>5</v>
      </c>
      <c r="I12" s="99" t="s">
        <v>47</v>
      </c>
      <c r="J12" s="100"/>
      <c r="K12" s="12" t="s">
        <v>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24.75" customHeight="1" x14ac:dyDescent="0.3">
      <c r="A13" s="92" t="s">
        <v>43</v>
      </c>
      <c r="B13" s="93"/>
      <c r="C13" s="93"/>
      <c r="D13" s="93"/>
      <c r="E13" s="93"/>
      <c r="F13" s="94"/>
      <c r="G13" s="70" t="s">
        <v>62</v>
      </c>
      <c r="H13" s="76">
        <f>K16+K17</f>
        <v>0</v>
      </c>
      <c r="I13" s="89" t="s">
        <v>33</v>
      </c>
      <c r="J13" s="90"/>
      <c r="K13" s="91"/>
    </row>
    <row r="14" spans="1:43" ht="24.75" customHeight="1" x14ac:dyDescent="0.25">
      <c r="A14" s="50"/>
      <c r="B14" s="40"/>
      <c r="C14" s="40"/>
      <c r="D14" s="40"/>
      <c r="E14" s="15">
        <v>9400</v>
      </c>
      <c r="F14" s="14"/>
      <c r="G14" s="16" t="s">
        <v>41</v>
      </c>
      <c r="H14" s="65">
        <f>K18-H17-H16-H15-H13</f>
        <v>0</v>
      </c>
      <c r="I14" s="17" t="s">
        <v>38</v>
      </c>
      <c r="J14" s="57"/>
      <c r="K14" s="1">
        <v>0</v>
      </c>
    </row>
    <row r="15" spans="1:43" ht="23.1" customHeight="1" x14ac:dyDescent="0.25">
      <c r="A15" s="19">
        <v>128</v>
      </c>
      <c r="B15" s="20">
        <v>1</v>
      </c>
      <c r="C15" s="20">
        <v>304004</v>
      </c>
      <c r="D15" s="20"/>
      <c r="E15" s="20">
        <v>9224</v>
      </c>
      <c r="F15" s="21" t="s">
        <v>25</v>
      </c>
      <c r="G15" s="22" t="s">
        <v>22</v>
      </c>
      <c r="H15" s="84">
        <f>ROUND((K18/1.055),5)*0.05</f>
        <v>0</v>
      </c>
      <c r="I15" s="17" t="s">
        <v>37</v>
      </c>
      <c r="J15" s="57"/>
      <c r="K15" s="1">
        <v>0</v>
      </c>
    </row>
    <row r="16" spans="1:43" ht="23.1" customHeight="1" x14ac:dyDescent="0.25">
      <c r="A16" s="23">
        <v>128</v>
      </c>
      <c r="B16" s="24">
        <v>1</v>
      </c>
      <c r="C16" s="24">
        <v>304004</v>
      </c>
      <c r="D16" s="24"/>
      <c r="E16" s="24">
        <v>9220</v>
      </c>
      <c r="F16" s="25" t="s">
        <v>26</v>
      </c>
      <c r="G16" s="13" t="s">
        <v>6</v>
      </c>
      <c r="H16" s="18">
        <f>ROUND(((K14+K16)/1.055),5)*0.005</f>
        <v>0</v>
      </c>
      <c r="I16" s="17" t="s">
        <v>39</v>
      </c>
      <c r="J16" s="57"/>
      <c r="K16" s="1">
        <v>0</v>
      </c>
      <c r="M16" s="51"/>
    </row>
    <row r="17" spans="1:12" ht="23.1" customHeight="1" thickBot="1" x14ac:dyDescent="0.3">
      <c r="A17" s="23">
        <v>128</v>
      </c>
      <c r="B17" s="24">
        <v>1</v>
      </c>
      <c r="C17" s="24">
        <v>304004</v>
      </c>
      <c r="D17" s="24"/>
      <c r="E17" s="24">
        <v>9220</v>
      </c>
      <c r="F17" s="25" t="s">
        <v>27</v>
      </c>
      <c r="G17" s="13" t="s">
        <v>7</v>
      </c>
      <c r="H17" s="26">
        <f>ROUND(((K15+K17)/1.055),5)*0.005</f>
        <v>0</v>
      </c>
      <c r="I17" s="17" t="s">
        <v>40</v>
      </c>
      <c r="J17" s="57"/>
      <c r="K17" s="2">
        <v>0</v>
      </c>
      <c r="L17" s="8"/>
    </row>
    <row r="18" spans="1:12" ht="23.1" customHeight="1" thickBot="1" x14ac:dyDescent="0.3">
      <c r="A18" s="23"/>
      <c r="B18" s="24"/>
      <c r="C18" s="24"/>
      <c r="D18" s="24"/>
      <c r="E18" s="24"/>
      <c r="F18" s="25"/>
      <c r="G18" s="27" t="s">
        <v>35</v>
      </c>
      <c r="H18" s="28">
        <f>SUM(H14:H17)</f>
        <v>0</v>
      </c>
      <c r="I18" s="108" t="s">
        <v>35</v>
      </c>
      <c r="J18" s="109"/>
      <c r="K18" s="28">
        <f>SUM(K14:K17)</f>
        <v>0</v>
      </c>
      <c r="L18" s="8"/>
    </row>
    <row r="19" spans="1:12" ht="23.1" customHeight="1" x14ac:dyDescent="0.3">
      <c r="A19" s="29" t="s">
        <v>45</v>
      </c>
      <c r="B19" s="24"/>
      <c r="C19" s="24"/>
      <c r="D19" s="24"/>
      <c r="E19" s="24"/>
      <c r="F19" s="25"/>
      <c r="H19" s="83" t="str">
        <f>IF(H18=K18, "Equals Taxable Sales","Not Equal")</f>
        <v>Equals Taxable Sales</v>
      </c>
      <c r="I19" s="106"/>
      <c r="J19" s="106"/>
      <c r="K19" s="107"/>
      <c r="L19" s="8"/>
    </row>
    <row r="20" spans="1:12" ht="23.1" customHeight="1" x14ac:dyDescent="0.25">
      <c r="A20" s="41"/>
      <c r="B20" s="42"/>
      <c r="C20" s="42"/>
      <c r="D20" s="42"/>
      <c r="E20" s="24">
        <v>9405</v>
      </c>
      <c r="F20" s="42"/>
      <c r="G20" s="30" t="s">
        <v>42</v>
      </c>
      <c r="H20" s="18">
        <v>0</v>
      </c>
      <c r="I20" s="17" t="s">
        <v>8</v>
      </c>
      <c r="J20" s="57"/>
      <c r="K20" s="1">
        <v>0</v>
      </c>
    </row>
    <row r="21" spans="1:12" ht="23.1" customHeight="1" x14ac:dyDescent="0.25">
      <c r="A21" s="43"/>
      <c r="B21" s="42"/>
      <c r="C21" s="42"/>
      <c r="D21" s="42"/>
      <c r="E21" s="44"/>
      <c r="F21" s="42"/>
      <c r="H21" s="18">
        <v>0</v>
      </c>
      <c r="I21" s="17" t="s">
        <v>44</v>
      </c>
      <c r="J21" s="57"/>
      <c r="K21" s="3">
        <v>0</v>
      </c>
    </row>
    <row r="22" spans="1:12" ht="23.1" customHeight="1" thickBot="1" x14ac:dyDescent="0.3">
      <c r="A22" s="43"/>
      <c r="B22" s="42"/>
      <c r="C22" s="42"/>
      <c r="D22" s="42"/>
      <c r="E22" s="42"/>
      <c r="F22" s="42"/>
      <c r="G22" s="30"/>
      <c r="H22" s="18">
        <v>0</v>
      </c>
      <c r="I22" s="17" t="s">
        <v>36</v>
      </c>
      <c r="J22" s="60"/>
      <c r="K22" s="2">
        <v>0</v>
      </c>
    </row>
    <row r="23" spans="1:12" ht="23.1" customHeight="1" thickBot="1" x14ac:dyDescent="0.3">
      <c r="A23" s="43"/>
      <c r="B23" s="42"/>
      <c r="C23" s="42"/>
      <c r="D23" s="42"/>
      <c r="E23" s="42"/>
      <c r="F23" s="42"/>
      <c r="G23" s="30"/>
      <c r="H23" s="18">
        <v>0</v>
      </c>
      <c r="I23" s="104" t="s">
        <v>46</v>
      </c>
      <c r="J23" s="105"/>
      <c r="K23" s="28">
        <f>SUM(K20:K22)</f>
        <v>0</v>
      </c>
    </row>
    <row r="24" spans="1:12" ht="23.1" customHeight="1" thickBot="1" x14ac:dyDescent="0.3">
      <c r="A24" s="43"/>
      <c r="B24" s="42"/>
      <c r="C24" s="42"/>
      <c r="D24" s="42"/>
      <c r="E24" s="42"/>
      <c r="F24" s="42"/>
      <c r="G24" s="30"/>
      <c r="H24" s="18"/>
      <c r="I24" s="104" t="s">
        <v>65</v>
      </c>
      <c r="J24" s="105"/>
      <c r="K24" s="28">
        <f>K18+K23</f>
        <v>0</v>
      </c>
    </row>
    <row r="25" spans="1:12" ht="23.1" customHeight="1" thickBot="1" x14ac:dyDescent="0.3">
      <c r="A25" s="43"/>
      <c r="B25" s="42"/>
      <c r="C25" s="42"/>
      <c r="D25" s="42"/>
      <c r="E25" s="42"/>
      <c r="F25" s="42"/>
      <c r="G25" s="30"/>
      <c r="H25" s="18"/>
      <c r="I25" s="77"/>
      <c r="J25" s="79"/>
      <c r="K25" s="80"/>
    </row>
    <row r="26" spans="1:12" ht="23.1" customHeight="1" x14ac:dyDescent="0.25">
      <c r="A26" s="43"/>
      <c r="B26" s="42"/>
      <c r="C26" s="42"/>
      <c r="D26" s="42"/>
      <c r="E26" s="42"/>
      <c r="F26" s="42"/>
      <c r="G26" s="30"/>
      <c r="H26" s="18">
        <v>0</v>
      </c>
      <c r="I26" s="101" t="s">
        <v>58</v>
      </c>
      <c r="J26" s="102"/>
      <c r="K26" s="103"/>
    </row>
    <row r="27" spans="1:12" ht="23.1" customHeight="1" x14ac:dyDescent="0.25">
      <c r="A27" s="45"/>
      <c r="B27" s="42"/>
      <c r="C27" s="42"/>
      <c r="D27" s="42"/>
      <c r="E27" s="44"/>
      <c r="F27" s="42"/>
      <c r="H27" s="18">
        <v>0</v>
      </c>
      <c r="I27" s="71" t="s">
        <v>9</v>
      </c>
      <c r="J27" s="72"/>
      <c r="K27" s="1">
        <v>0</v>
      </c>
    </row>
    <row r="28" spans="1:12" ht="23.1" customHeight="1" x14ac:dyDescent="0.25">
      <c r="A28" s="45"/>
      <c r="B28" s="42"/>
      <c r="C28" s="42"/>
      <c r="D28" s="42"/>
      <c r="E28" s="42"/>
      <c r="F28" s="42"/>
      <c r="G28" s="30"/>
      <c r="H28" s="18">
        <v>0</v>
      </c>
      <c r="I28" s="71" t="s">
        <v>10</v>
      </c>
      <c r="J28" s="72"/>
      <c r="K28" s="1">
        <v>0</v>
      </c>
    </row>
    <row r="29" spans="1:12" ht="23.1" customHeight="1" x14ac:dyDescent="0.25">
      <c r="A29" s="41"/>
      <c r="B29" s="42"/>
      <c r="C29" s="42"/>
      <c r="D29" s="42"/>
      <c r="E29" s="42"/>
      <c r="F29" s="42"/>
      <c r="G29" s="13"/>
      <c r="H29" s="18">
        <v>0</v>
      </c>
      <c r="I29" s="71" t="s">
        <v>11</v>
      </c>
      <c r="J29" s="72"/>
      <c r="K29" s="1">
        <v>0</v>
      </c>
    </row>
    <row r="30" spans="1:12" ht="23.1" customHeight="1" x14ac:dyDescent="0.25">
      <c r="A30" s="41"/>
      <c r="B30" s="42"/>
      <c r="C30" s="42"/>
      <c r="D30" s="42"/>
      <c r="E30" s="42"/>
      <c r="F30" s="42"/>
      <c r="G30" s="13"/>
      <c r="H30" s="18">
        <v>0</v>
      </c>
      <c r="I30" s="69" t="s">
        <v>56</v>
      </c>
      <c r="J30" s="58" t="s">
        <v>55</v>
      </c>
      <c r="K30" s="1">
        <v>0</v>
      </c>
    </row>
    <row r="31" spans="1:12" ht="23.1" customHeight="1" thickBot="1" x14ac:dyDescent="0.3">
      <c r="A31" s="41"/>
      <c r="B31" s="42"/>
      <c r="C31" s="42"/>
      <c r="D31" s="42"/>
      <c r="E31" s="42"/>
      <c r="F31" s="61"/>
      <c r="G31" s="81" t="s">
        <v>46</v>
      </c>
      <c r="H31" s="18">
        <f>ROUND(SUM(H20:H30),2)</f>
        <v>0</v>
      </c>
      <c r="I31" s="63" t="s">
        <v>57</v>
      </c>
      <c r="J31" s="64" t="s">
        <v>55</v>
      </c>
      <c r="K31" s="4">
        <v>0</v>
      </c>
    </row>
    <row r="32" spans="1:12" ht="23.1" customHeight="1" thickBot="1" x14ac:dyDescent="0.3">
      <c r="A32" s="41"/>
      <c r="B32" s="42"/>
      <c r="C32" s="42"/>
      <c r="D32" s="42"/>
      <c r="E32" s="42"/>
      <c r="F32" s="61"/>
      <c r="G32" s="81" t="s">
        <v>66</v>
      </c>
      <c r="H32" s="18">
        <f>ROUND((SUM(H14:H17))+H31,2)</f>
        <v>0</v>
      </c>
      <c r="I32" s="77" t="s">
        <v>66</v>
      </c>
      <c r="K32" s="62">
        <f>SUM(K27:K31)</f>
        <v>0</v>
      </c>
    </row>
    <row r="33" spans="1:11" ht="23.1" customHeight="1" thickBot="1" x14ac:dyDescent="0.3">
      <c r="A33" s="46"/>
      <c r="B33" s="47"/>
      <c r="C33" s="47"/>
      <c r="D33" s="47"/>
      <c r="E33" s="47"/>
      <c r="F33" s="66"/>
      <c r="G33" s="82" t="s">
        <v>64</v>
      </c>
      <c r="H33" s="31">
        <f>K16+K17+K22</f>
        <v>0</v>
      </c>
      <c r="I33" s="73" t="s">
        <v>64</v>
      </c>
      <c r="J33" s="75"/>
      <c r="K33" s="26">
        <f>K16+K17+K22</f>
        <v>0</v>
      </c>
    </row>
    <row r="34" spans="1:11" ht="24" customHeight="1" thickBot="1" x14ac:dyDescent="0.35">
      <c r="G34" s="32" t="s">
        <v>13</v>
      </c>
      <c r="H34" s="62">
        <f>ROUND((H32+H33),2)</f>
        <v>0</v>
      </c>
      <c r="I34" s="97" t="s">
        <v>14</v>
      </c>
      <c r="J34" s="98"/>
      <c r="K34" s="78">
        <f>SUM(K32:K33)</f>
        <v>0</v>
      </c>
    </row>
    <row r="35" spans="1:11" ht="15" customHeight="1" x14ac:dyDescent="0.3">
      <c r="A35" s="33"/>
      <c r="G35" s="32"/>
      <c r="H35" s="34" t="str">
        <f>IF(H34&lt;&gt;K34,"error","Equals Tender")</f>
        <v>Equals Tender</v>
      </c>
      <c r="I35" s="35"/>
      <c r="J35" s="35"/>
      <c r="K35" s="34" t="str">
        <f>IF(K34=K18+K23,"Equals Sales","NO")</f>
        <v>Equals Sales</v>
      </c>
    </row>
    <row r="37" spans="1:11" x14ac:dyDescent="0.25">
      <c r="A37" s="5" t="s">
        <v>15</v>
      </c>
      <c r="C37" s="5"/>
      <c r="D37" s="48" t="s">
        <v>20</v>
      </c>
      <c r="E37" s="44"/>
      <c r="F37" s="44"/>
      <c r="G37" s="49"/>
      <c r="H37" s="36" t="s">
        <v>19</v>
      </c>
    </row>
    <row r="38" spans="1:11" ht="11.25" customHeight="1" x14ac:dyDescent="0.25">
      <c r="E38" s="37" t="s">
        <v>34</v>
      </c>
      <c r="H38" s="38" t="s">
        <v>28</v>
      </c>
    </row>
    <row r="39" spans="1:11" ht="7.5" customHeight="1" x14ac:dyDescent="0.25"/>
    <row r="40" spans="1:11" ht="9" customHeight="1" x14ac:dyDescent="0.25">
      <c r="A40" s="39" t="s">
        <v>21</v>
      </c>
      <c r="B40" s="39" t="s">
        <v>21</v>
      </c>
      <c r="C40" s="39" t="s">
        <v>21</v>
      </c>
      <c r="D40" s="39" t="s">
        <v>21</v>
      </c>
      <c r="E40" s="39" t="s">
        <v>21</v>
      </c>
      <c r="F40" s="39" t="s">
        <v>21</v>
      </c>
      <c r="G40" s="39" t="s">
        <v>30</v>
      </c>
      <c r="H40" s="39" t="s">
        <v>31</v>
      </c>
      <c r="I40" s="39" t="s">
        <v>29</v>
      </c>
      <c r="J40" s="39"/>
      <c r="K40" s="39" t="s">
        <v>32</v>
      </c>
    </row>
    <row r="41" spans="1:11" x14ac:dyDescent="0.25">
      <c r="A41" s="5" t="s">
        <v>16</v>
      </c>
      <c r="E41" s="52" t="s">
        <v>49</v>
      </c>
      <c r="I41" s="74" t="s">
        <v>63</v>
      </c>
    </row>
    <row r="42" spans="1:11" ht="11.25" customHeight="1" x14ac:dyDescent="0.25">
      <c r="E42" s="37"/>
      <c r="H42" s="38"/>
    </row>
    <row r="43" spans="1:11" x14ac:dyDescent="0.25">
      <c r="A43" s="52"/>
      <c r="B43"/>
      <c r="C43" s="8"/>
      <c r="H43"/>
      <c r="I43" s="6"/>
      <c r="J43" s="6"/>
      <c r="K43" s="6"/>
    </row>
  </sheetData>
  <mergeCells count="15">
    <mergeCell ref="I34:J34"/>
    <mergeCell ref="I12:J12"/>
    <mergeCell ref="I26:K26"/>
    <mergeCell ref="I23:J23"/>
    <mergeCell ref="I19:K19"/>
    <mergeCell ref="I18:J18"/>
    <mergeCell ref="I24:J24"/>
    <mergeCell ref="A1:K1"/>
    <mergeCell ref="A2:K2"/>
    <mergeCell ref="A11:H11"/>
    <mergeCell ref="I11:K11"/>
    <mergeCell ref="I13:K13"/>
    <mergeCell ref="A13:F13"/>
    <mergeCell ref="I7:K7"/>
    <mergeCell ref="A5:G5"/>
  </mergeCells>
  <phoneticPr fontId="0" type="noConversion"/>
  <printOptions horizontalCentered="1" verticalCentered="1"/>
  <pageMargins left="0.25" right="0.25" top="0.25" bottom="0.25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Melissa Thoma</cp:lastModifiedBy>
  <cp:lastPrinted>2014-07-18T18:23:04Z</cp:lastPrinted>
  <dcterms:created xsi:type="dcterms:W3CDTF">2003-07-29T17:11:30Z</dcterms:created>
  <dcterms:modified xsi:type="dcterms:W3CDTF">2024-02-29T18:46:17Z</dcterms:modified>
</cp:coreProperties>
</file>